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hmedAlzahrani\My Drive\HR\Workforce Planning And Budgeting\"/>
    </mc:Choice>
  </mc:AlternateContent>
  <xr:revisionPtr revIDLastSave="0" documentId="13_ncr:1_{C2EFC310-3089-4F3C-AD70-257928D10EC7}" xr6:coauthVersionLast="47" xr6:coauthVersionMax="47" xr10:uidLastSave="{00000000-0000-0000-0000-000000000000}"/>
  <bookViews>
    <workbookView xWindow="-108" yWindow="-108" windowWidth="23256" windowHeight="12456" xr2:uid="{3BB9751D-2D1D-4028-A6DA-05DC23B223F2}"/>
  </bookViews>
  <sheets>
    <sheet name="تحليل عبء العمل_الحاسبة" sheetId="3" r:id="rId1"/>
    <sheet name="تحليل عبء العمل_الخطوات بمثال" sheetId="2" r:id="rId2"/>
    <sheet name="Sheet3" sheetId="4" state="hidden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3" i="3" l="1"/>
  <c r="D21" i="3"/>
  <c r="G12" i="3"/>
  <c r="I12" i="3" s="1"/>
  <c r="G13" i="3"/>
  <c r="I13" i="3" s="1"/>
  <c r="G7" i="3"/>
  <c r="I7" i="3" s="1"/>
  <c r="G8" i="3"/>
  <c r="I8" i="3" s="1"/>
  <c r="G9" i="3"/>
  <c r="I9" i="3" s="1"/>
  <c r="G10" i="3"/>
  <c r="I10" i="3" s="1"/>
  <c r="G11" i="3"/>
  <c r="I11" i="3" s="1"/>
  <c r="G14" i="3"/>
  <c r="I14" i="3" s="1"/>
  <c r="G15" i="3"/>
  <c r="I15" i="3" s="1"/>
  <c r="G6" i="3"/>
  <c r="I6" i="3" s="1"/>
  <c r="D25" i="3" l="1"/>
  <c r="D29" i="3" s="1"/>
  <c r="D32" i="3" s="1"/>
  <c r="I16" i="3"/>
  <c r="D35" i="3" s="1"/>
</calcChain>
</file>

<file path=xl/sharedStrings.xml><?xml version="1.0" encoding="utf-8"?>
<sst xmlns="http://schemas.openxmlformats.org/spreadsheetml/2006/main" count="100" uniqueCount="62">
  <si>
    <t>النشاط
Activity</t>
  </si>
  <si>
    <t>عدد مرات تكرار النشاط
Frequency of Activities</t>
  </si>
  <si>
    <t>عدد مرات تكرار النشاط في السنة
Yearly Frequency of Activities</t>
  </si>
  <si>
    <t>م
Sr.</t>
  </si>
  <si>
    <t>تحليل عبء العمل Workload Analysis</t>
  </si>
  <si>
    <t>استقبال وتحليل الاحتيارجات التدريبية</t>
  </si>
  <si>
    <t>120 في الشهر</t>
  </si>
  <si>
    <t>120 * 12 = 1440</t>
  </si>
  <si>
    <t>إعداد الخطة التدريبية واعتمادها</t>
  </si>
  <si>
    <t xml:space="preserve"> 1 * 1 = 1</t>
  </si>
  <si>
    <t xml:space="preserve"> 1440 * 1.5 = 2160 ساعة</t>
  </si>
  <si>
    <t>1.5 ساعة</t>
  </si>
  <si>
    <t>مرة واحدة في السنة</t>
  </si>
  <si>
    <t>مرة واحدة كل 3 أشهر</t>
  </si>
  <si>
    <t>التواصل مع المعاهد والحصول على عرض لكل برنامج تدريبي لإجمالي 15 برنامج تدريبي</t>
  </si>
  <si>
    <t xml:space="preserve"> 15 *  4 = 60</t>
  </si>
  <si>
    <t>انهاء الاتفاقيات مع 5 معاهد وتوقيعها</t>
  </si>
  <si>
    <t xml:space="preserve"> 5 * 4 = 20</t>
  </si>
  <si>
    <t>14 ساعة</t>
  </si>
  <si>
    <t xml:space="preserve"> 20 * 14 = 280 ساعة</t>
  </si>
  <si>
    <t>الإجمالي</t>
  </si>
  <si>
    <t>❶</t>
  </si>
  <si>
    <t>❷</t>
  </si>
  <si>
    <t>تحليل الأنشطة من حيث تكرارها والوقت المطلوب لإنجازها في السنة:</t>
  </si>
  <si>
    <t>حساب ساعات الفعل الفعلية التي يؤديها الموظف في السنة:</t>
  </si>
  <si>
    <t>❸</t>
  </si>
  <si>
    <t>حساب أيام العمل الفعلية للموظف في السنة:</t>
  </si>
  <si>
    <t>❹</t>
  </si>
  <si>
    <t>حساب عدد الموظفين المطلوب:</t>
  </si>
  <si>
    <t>عدد الساعات المطلوبة لإنجاز النشاط في السنة
Total Time Required per activity  per Year (Hrs)</t>
  </si>
  <si>
    <t>عدد الساعات المطلوبة لإنجاز النشاط
Time Required per Activity (Hrs)</t>
  </si>
  <si>
    <t>25 ساعة</t>
  </si>
  <si>
    <t>30 ساعة</t>
  </si>
  <si>
    <t xml:space="preserve"> 60 * 30 = 1800 ساعة</t>
  </si>
  <si>
    <t>4265 ساعة</t>
  </si>
  <si>
    <r>
      <t xml:space="preserve"> عدد الساعات المطلوبة لإنجاز النشاط في السنة (4265 ساعة) / ساعات الفعل الفعلية التي يؤديها الموظف في السنة (1099 ساعة) =</t>
    </r>
    <r>
      <rPr>
        <b/>
        <sz val="14"/>
        <color theme="1"/>
        <rFont val="Cairo"/>
      </rPr>
      <t xml:space="preserve"> 4 موظف</t>
    </r>
  </si>
  <si>
    <t xml:space="preserve"> 1 * 25 = 25 ساعة</t>
  </si>
  <si>
    <r>
      <t xml:space="preserve"> عدد أيام السنة (365 يوم) - عدد أيام إجازة نهاية الأسبوع (104 يوم) - عدد أيام الإجازة السنوية (22 يوم) - عدد أيام الإجازات الرسمية (10 أيام) = </t>
    </r>
    <r>
      <rPr>
        <b/>
        <sz val="14"/>
        <color theme="1"/>
        <rFont val="Cairo"/>
      </rPr>
      <t>229 يوم في السنة</t>
    </r>
  </si>
  <si>
    <t>الخطوات المطلوبة مع مثال على إدارة التدريب Required Steps with Example on Training Department : (حساب عدد الموظفين المطلوبين في إدارة التدريب)</t>
  </si>
  <si>
    <r>
      <t xml:space="preserve"> عدد أيام العمل الفعلية في السنة (229 يوم) * عدد ساعات العمل الفعلية في اليوم (8 ساعات) * 60% (هذه النسبة وفق الدراسات تعبر عن كفاءة الموظف أي أنه فعلياً يعمل بنسبة 60% كحد أقصى ) = </t>
    </r>
    <r>
      <rPr>
        <b/>
        <sz val="14"/>
        <color theme="1"/>
        <rFont val="Cairo"/>
      </rPr>
      <t>1099 ساعة</t>
    </r>
  </si>
  <si>
    <t>في</t>
  </si>
  <si>
    <t>الأسبوع</t>
  </si>
  <si>
    <t>اليوم</t>
  </si>
  <si>
    <t>الشهر</t>
  </si>
  <si>
    <t>الربع السنة</t>
  </si>
  <si>
    <t>النصف السنة</t>
  </si>
  <si>
    <t>السنة</t>
  </si>
  <si>
    <t>الإجمالي (ساعة في السنة)</t>
  </si>
  <si>
    <t>البند</t>
  </si>
  <si>
    <t>عدد الأيام</t>
  </si>
  <si>
    <t xml:space="preserve"> -</t>
  </si>
  <si>
    <t>عدد أيام السنة</t>
  </si>
  <si>
    <t>عدد أيام إجازة نهاية الأسبوع (Weekend) في السنة</t>
  </si>
  <si>
    <t>عدد أيام الإجازة السنوية (أيام عمل)</t>
  </si>
  <si>
    <t>إجمالي أيام العمل الفعلية للموظف في السنة</t>
  </si>
  <si>
    <t>أخرى (إن وجد)</t>
  </si>
  <si>
    <t>عدد أيام الإجازات الرسمية في السنة</t>
  </si>
  <si>
    <t>عدد ساعات العمل اليومية</t>
  </si>
  <si>
    <t>كفاءة الموظف في العمل (تترواح بين 60% إلى 70%)</t>
  </si>
  <si>
    <t>إجمالي ساعات الفعل الفعلية التي يؤديها الموظف في السنة</t>
  </si>
  <si>
    <t>إجمالي عدد الموظفين المطلوب</t>
  </si>
  <si>
    <r>
      <t xml:space="preserve">عدد الساعات المطلوبة لإنجاز النشاط
Time Required per Activity (Hrs)
</t>
    </r>
    <r>
      <rPr>
        <b/>
        <sz val="11"/>
        <color theme="7" tint="0.79998168889431442"/>
        <rFont val="Cairo"/>
      </rPr>
      <t>(إذا كان النشاط يستغرق أقل من ساعة فتحسب بنسبة من خلال قسمة عدد الدقائق على 60 مثل 45 دقيقة هي 0.75 )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</si>
</sst>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iro"/>
    </font>
    <font>
      <b/>
      <sz val="11"/>
      <color theme="1"/>
      <name val="Cairo"/>
    </font>
    <font>
      <sz val="14"/>
      <color theme="1"/>
      <name val="Cairo"/>
    </font>
    <font>
      <b/>
      <sz val="18"/>
      <color theme="0"/>
      <name val="Cairo"/>
    </font>
    <font>
      <b/>
      <sz val="14"/>
      <color theme="1"/>
      <name val="Cairo"/>
    </font>
    <font>
      <b/>
      <sz val="14"/>
      <color rgb="FFC00000"/>
      <name val="Cairo"/>
    </font>
    <font>
      <b/>
      <sz val="11"/>
      <color theme="0"/>
      <name val="Cairo"/>
    </font>
    <font>
      <b/>
      <sz val="26"/>
      <color theme="1"/>
      <name val="Cairo"/>
    </font>
    <font>
      <sz val="18"/>
      <color theme="1"/>
      <name val="Cairo"/>
    </font>
    <font>
      <b/>
      <sz val="18"/>
      <color theme="1"/>
      <name val="Calibri"/>
      <family val="2"/>
    </font>
    <font>
      <b/>
      <sz val="11"/>
      <color theme="7" tint="0.79998168889431442"/>
      <name val="Cairo"/>
    </font>
    <font>
      <b/>
      <sz val="16"/>
      <color theme="1"/>
      <name val="Cairo"/>
    </font>
    <font>
      <b/>
      <sz val="14"/>
      <color theme="0"/>
      <name val="Cairo"/>
    </font>
    <font>
      <b/>
      <sz val="24"/>
      <color rgb="FFFF0000"/>
      <name val="Calibri"/>
      <family val="2"/>
      <scheme val="minor"/>
    </font>
    <font>
      <sz val="14"/>
      <color theme="0" tint="-0.34998626667073579"/>
      <name val="Cairo"/>
    </font>
    <font>
      <b/>
      <sz val="12"/>
      <color theme="1"/>
      <name val="Cairo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 tint="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readingOrder="2"/>
    </xf>
    <xf numFmtId="0" fontId="9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right" wrapText="1"/>
    </xf>
    <xf numFmtId="0" fontId="5" fillId="0" borderId="2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7" fillId="0" borderId="0" xfId="0" applyFont="1" applyAlignment="1">
      <alignment horizontal="right" vertical="center"/>
    </xf>
    <xf numFmtId="0" fontId="1" fillId="0" borderId="0" xfId="0" applyFont="1"/>
    <xf numFmtId="0" fontId="6" fillId="2" borderId="5" xfId="0" applyFont="1" applyFill="1" applyBorder="1" applyAlignment="1">
      <alignment horizontal="center" vertical="center" readingOrder="2"/>
    </xf>
    <xf numFmtId="0" fontId="11" fillId="0" borderId="0" xfId="0" applyFont="1" applyAlignment="1">
      <alignment vertical="center" wrapText="1"/>
    </xf>
    <xf numFmtId="0" fontId="10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 readingOrder="2"/>
    </xf>
    <xf numFmtId="0" fontId="13" fillId="2" borderId="5" xfId="0" applyFont="1" applyFill="1" applyBorder="1" applyAlignment="1">
      <alignment horizontal="center" vertical="center" readingOrder="2"/>
    </xf>
    <xf numFmtId="0" fontId="14" fillId="3" borderId="1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right" vertical="center"/>
    </xf>
    <xf numFmtId="0" fontId="7" fillId="2" borderId="2" xfId="0" applyFont="1" applyFill="1" applyBorder="1" applyAlignment="1">
      <alignment horizontal="right" vertical="center"/>
    </xf>
    <xf numFmtId="0" fontId="7" fillId="2" borderId="4" xfId="0" applyFont="1" applyFill="1" applyBorder="1" applyAlignment="1">
      <alignment horizontal="right" vertical="center"/>
    </xf>
    <xf numFmtId="0" fontId="6" fillId="0" borderId="0" xfId="0" applyFont="1" applyAlignment="1">
      <alignment horizontal="right" vertical="center" wrapText="1"/>
    </xf>
    <xf numFmtId="0" fontId="4" fillId="0" borderId="3" xfId="0" applyFont="1" applyBorder="1" applyAlignment="1">
      <alignment horizontal="right" vertical="center" readingOrder="2"/>
    </xf>
    <xf numFmtId="0" fontId="4" fillId="0" borderId="2" xfId="0" applyFont="1" applyBorder="1" applyAlignment="1">
      <alignment horizontal="right" vertical="center" readingOrder="2"/>
    </xf>
    <xf numFmtId="0" fontId="4" fillId="0" borderId="4" xfId="0" applyFont="1" applyBorder="1" applyAlignment="1">
      <alignment horizontal="right" vertical="center" readingOrder="2"/>
    </xf>
    <xf numFmtId="0" fontId="6" fillId="0" borderId="0" xfId="0" applyFont="1" applyAlignment="1">
      <alignment horizontal="right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1" fontId="6" fillId="2" borderId="1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 readingOrder="2"/>
    </xf>
    <xf numFmtId="0" fontId="14" fillId="3" borderId="3" xfId="0" applyFont="1" applyFill="1" applyBorder="1" applyAlignment="1">
      <alignment horizontal="center" vertical="center" readingOrder="2"/>
    </xf>
    <xf numFmtId="0" fontId="16" fillId="0" borderId="1" xfId="0" applyFont="1" applyBorder="1" applyAlignment="1">
      <alignment horizontal="center" vertical="center" readingOrder="2"/>
    </xf>
    <xf numFmtId="0" fontId="17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" fontId="13" fillId="2" borderId="1" xfId="0" applyNumberFormat="1" applyFont="1" applyFill="1" applyBorder="1" applyAlignment="1">
      <alignment horizontal="center" vertical="center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34</xdr:row>
      <xdr:rowOff>361950</xdr:rowOff>
    </xdr:from>
    <xdr:to>
      <xdr:col>9</xdr:col>
      <xdr:colOff>129541</xdr:colOff>
      <xdr:row>39</xdr:row>
      <xdr:rowOff>72704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BE83BE49-3269-4CDB-BBCF-05ACC62CA6E5}"/>
            </a:ext>
          </a:extLst>
        </xdr:cNvPr>
        <xdr:cNvGrpSpPr/>
      </xdr:nvGrpSpPr>
      <xdr:grpSpPr>
        <a:xfrm>
          <a:off x="9982070459" y="16592550"/>
          <a:ext cx="17703166" cy="882329"/>
          <a:chOff x="-12150" y="5979768"/>
          <a:chExt cx="16236316" cy="882329"/>
        </a:xfrm>
      </xdr:grpSpPr>
      <xdr:grpSp>
        <xdr:nvGrpSpPr>
          <xdr:cNvPr id="3" name="Group 2">
            <a:extLst>
              <a:ext uri="{FF2B5EF4-FFF2-40B4-BE49-F238E27FC236}">
                <a16:creationId xmlns:a16="http://schemas.microsoft.com/office/drawing/2014/main" id="{B754BF31-52DA-052E-4117-77612A56CF94}"/>
              </a:ext>
            </a:extLst>
          </xdr:cNvPr>
          <xdr:cNvGrpSpPr/>
        </xdr:nvGrpSpPr>
        <xdr:grpSpPr>
          <a:xfrm>
            <a:off x="-12150" y="6353622"/>
            <a:ext cx="16236316" cy="457430"/>
            <a:chOff x="-2" y="252483"/>
            <a:chExt cx="16236899" cy="457679"/>
          </a:xfrm>
        </xdr:grpSpPr>
        <xdr:sp macro="" textlink="">
          <xdr:nvSpPr>
            <xdr:cNvPr id="6" name="Rectangle 5">
              <a:extLst>
                <a:ext uri="{FF2B5EF4-FFF2-40B4-BE49-F238E27FC236}">
                  <a16:creationId xmlns:a16="http://schemas.microsoft.com/office/drawing/2014/main" id="{54B43DD8-D298-9276-87AB-2AFA2E974C84}"/>
                </a:ext>
              </a:extLst>
            </xdr:cNvPr>
            <xdr:cNvSpPr/>
          </xdr:nvSpPr>
          <xdr:spPr>
            <a:xfrm>
              <a:off x="-2" y="252483"/>
              <a:ext cx="16236899" cy="457679"/>
            </a:xfrm>
            <a:prstGeom prst="rect">
              <a:avLst/>
            </a:prstGeom>
            <a:solidFill>
              <a:srgbClr val="5A6E8C">
                <a:lumMod val="75000"/>
              </a:srgbClr>
            </a:solidFill>
            <a:ln w="12700" cap="flat" cmpd="sng" algn="ctr">
              <a:solidFill>
                <a:srgbClr val="44546A">
                  <a:lumMod val="75000"/>
                </a:srgbClr>
              </a:solidFill>
              <a:prstDash val="solid"/>
              <a:miter lim="800000"/>
            </a:ln>
            <a:effectLst/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ysClr val="window" lastClr="FFFFFF"/>
                  </a:solidFill>
                  <a:latin typeface="Calibri" panose="020F0502020204030204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ysClr val="window" lastClr="FFFFFF"/>
                  </a:solidFill>
                  <a:latin typeface="Calibri" panose="020F0502020204030204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ysClr val="window" lastClr="FFFFFF"/>
                  </a:solidFill>
                  <a:latin typeface="Calibri" panose="020F0502020204030204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ysClr val="window" lastClr="FFFFFF"/>
                  </a:solidFill>
                  <a:latin typeface="Calibri" panose="020F0502020204030204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ysClr val="window" lastClr="FFFFFF"/>
                  </a:solidFill>
                  <a:latin typeface="Calibri" panose="020F0502020204030204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ysClr val="window" lastClr="FFFFFF"/>
                  </a:solidFill>
                  <a:latin typeface="Calibri" panose="020F0502020204030204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ysClr val="window" lastClr="FFFFFF"/>
                  </a:solidFill>
                  <a:latin typeface="Calibri" panose="020F0502020204030204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ysClr val="window" lastClr="FFFFFF"/>
                  </a:solidFill>
                  <a:latin typeface="Calibri" panose="020F0502020204030204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ysClr val="window" lastClr="FFFFFF"/>
                  </a:solidFill>
                  <a:latin typeface="Calibri" panose="020F0502020204030204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7" name="Text Box 28">
              <a:extLst>
                <a:ext uri="{FF2B5EF4-FFF2-40B4-BE49-F238E27FC236}">
                  <a16:creationId xmlns:a16="http://schemas.microsoft.com/office/drawing/2014/main" id="{75BCE6A1-294A-20AC-3D9A-E15B5588321C}"/>
                </a:ext>
              </a:extLst>
            </xdr:cNvPr>
            <xdr:cNvSpPr txBox="1"/>
          </xdr:nvSpPr>
          <xdr:spPr>
            <a:xfrm>
              <a:off x="906249" y="307074"/>
              <a:ext cx="1695450" cy="371475"/>
            </a:xfrm>
            <a:prstGeom prst="rect">
              <a:avLst/>
            </a:prstGeom>
            <a:noFill/>
            <a:ln w="6350">
              <a:noFill/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t" anchorCtr="0" forceAA="0" compatLnSpc="1">
              <a:prstTxWarp prst="textNoShape">
                <a:avLst/>
              </a:prstTxWarp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Calibri" panose="020F0502020204030204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Calibri" panose="020F0502020204030204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Calibri" panose="020F0502020204030204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Calibri" panose="020F0502020204030204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Calibri" panose="020F0502020204030204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Calibri" panose="020F0502020204030204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Calibri" panose="020F0502020204030204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Calibri" panose="020F0502020204030204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Calibri" panose="020F0502020204030204"/>
                </a:defRPr>
              </a:lvl9pPr>
            </a:lstStyle>
            <a:p>
              <a:pPr marL="0" marR="0">
                <a:lnSpc>
                  <a:spcPct val="107000"/>
                </a:lnSpc>
                <a:spcBef>
                  <a:spcPts val="0"/>
                </a:spcBef>
                <a:spcAft>
                  <a:spcPts val="800"/>
                </a:spcAft>
              </a:pPr>
              <a:r>
                <a:rPr lang="en-US" sz="1600" b="1">
                  <a:solidFill>
                    <a:srgbClr val="FFFFFF"/>
                  </a:solidFill>
                  <a:effectLst/>
                  <a:latin typeface="Times New Roman" panose="02020603050405020304" pitchFamily="18" charset="0"/>
                  <a:ea typeface="Calibri" panose="020F0502020204030204" pitchFamily="34" charset="0"/>
                  <a:cs typeface="Arial" panose="020B0604020202020204" pitchFamily="34" charset="0"/>
                </a:rPr>
                <a:t>@engaalzahrani</a:t>
              </a:r>
              <a:endParaRPr lang="en-US" sz="1200">
                <a:effectLst/>
                <a:ea typeface="Calibri" panose="020F0502020204030204" pitchFamily="34" charset="0"/>
                <a:cs typeface="Arial" panose="020B0604020202020204" pitchFamily="34" charset="0"/>
              </a:endParaRPr>
            </a:p>
          </xdr:txBody>
        </xdr:sp>
      </xdr:grpSp>
      <xdr:pic>
        <xdr:nvPicPr>
          <xdr:cNvPr id="4" name="Picture 3">
            <a:extLst>
              <a:ext uri="{FF2B5EF4-FFF2-40B4-BE49-F238E27FC236}">
                <a16:creationId xmlns:a16="http://schemas.microsoft.com/office/drawing/2014/main" id="{CF28E077-FF25-E6C8-F376-C9060C85F273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duotone>
              <a:srgbClr val="E7E6E6">
                <a:shade val="45000"/>
                <a:satMod val="135000"/>
              </a:srgbClr>
              <a:prstClr val="white"/>
            </a:duotone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 bwMode="auto">
          <a:xfrm>
            <a:off x="140251" y="5979768"/>
            <a:ext cx="507419" cy="882329"/>
          </a:xfrm>
          <a:prstGeom prst="rect">
            <a:avLst/>
          </a:prstGeom>
          <a:ln>
            <a:noFill/>
          </a:ln>
          <a:extLst>
            <a:ext uri="{53640926-AAD7-44D8-BBD7-CCE9431645EC}">
              <a14:shadowObscured xmlns:a14="http://schemas.microsoft.com/office/drawing/2010/main"/>
            </a:ext>
          </a:extLst>
        </xdr:spPr>
      </xdr:pic>
      <xdr:pic>
        <xdr:nvPicPr>
          <xdr:cNvPr id="5" name="Picture 4" descr="A black x on a black background&#10;&#10;Description automatically generated">
            <a:extLst>
              <a:ext uri="{FF2B5EF4-FFF2-40B4-BE49-F238E27FC236}">
                <a16:creationId xmlns:a16="http://schemas.microsoft.com/office/drawing/2014/main" id="{65F1C303-06C8-50C9-FB98-191F6881CC5E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2" cstate="print">
            <a:lum bright="70000" contrast="-70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8618" t="10618" r="28896" b="11372"/>
          <a:stretch/>
        </xdr:blipFill>
        <xdr:spPr>
          <a:xfrm>
            <a:off x="663281" y="6454889"/>
            <a:ext cx="304588" cy="314735"/>
          </a:xfrm>
          <a:prstGeom prst="rect">
            <a:avLst/>
          </a:prstGeom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19</xdr:row>
      <xdr:rowOff>66675</xdr:rowOff>
    </xdr:from>
    <xdr:to>
      <xdr:col>7</xdr:col>
      <xdr:colOff>129541</xdr:colOff>
      <xdr:row>23</xdr:row>
      <xdr:rowOff>15554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E0C1839E-39A0-4DF3-84D9-DC8D360105AB}"/>
            </a:ext>
          </a:extLst>
        </xdr:cNvPr>
        <xdr:cNvGrpSpPr/>
      </xdr:nvGrpSpPr>
      <xdr:grpSpPr>
        <a:xfrm>
          <a:off x="9983289659" y="6600825"/>
          <a:ext cx="16236316" cy="882329"/>
          <a:chOff x="-12150" y="5979768"/>
          <a:chExt cx="16236316" cy="882329"/>
        </a:xfrm>
      </xdr:grpSpPr>
      <xdr:grpSp>
        <xdr:nvGrpSpPr>
          <xdr:cNvPr id="3" name="Group 2">
            <a:extLst>
              <a:ext uri="{FF2B5EF4-FFF2-40B4-BE49-F238E27FC236}">
                <a16:creationId xmlns:a16="http://schemas.microsoft.com/office/drawing/2014/main" id="{5786DCCE-5B9E-8CCB-3678-1FCF6107344D}"/>
              </a:ext>
            </a:extLst>
          </xdr:cNvPr>
          <xdr:cNvGrpSpPr/>
        </xdr:nvGrpSpPr>
        <xdr:grpSpPr>
          <a:xfrm>
            <a:off x="-12150" y="6353622"/>
            <a:ext cx="16236316" cy="457430"/>
            <a:chOff x="-2" y="252483"/>
            <a:chExt cx="16236899" cy="457679"/>
          </a:xfrm>
        </xdr:grpSpPr>
        <xdr:sp macro="" textlink="">
          <xdr:nvSpPr>
            <xdr:cNvPr id="6" name="Rectangle 5">
              <a:extLst>
                <a:ext uri="{FF2B5EF4-FFF2-40B4-BE49-F238E27FC236}">
                  <a16:creationId xmlns:a16="http://schemas.microsoft.com/office/drawing/2014/main" id="{56B0438B-101F-B060-7D1A-B1308E22097F}"/>
                </a:ext>
              </a:extLst>
            </xdr:cNvPr>
            <xdr:cNvSpPr/>
          </xdr:nvSpPr>
          <xdr:spPr>
            <a:xfrm>
              <a:off x="-2" y="252483"/>
              <a:ext cx="16236899" cy="457679"/>
            </a:xfrm>
            <a:prstGeom prst="rect">
              <a:avLst/>
            </a:prstGeom>
            <a:solidFill>
              <a:srgbClr val="5A6E8C">
                <a:lumMod val="75000"/>
              </a:srgbClr>
            </a:solidFill>
            <a:ln w="12700" cap="flat" cmpd="sng" algn="ctr">
              <a:solidFill>
                <a:srgbClr val="44546A">
                  <a:lumMod val="75000"/>
                </a:srgbClr>
              </a:solidFill>
              <a:prstDash val="solid"/>
              <a:miter lim="800000"/>
            </a:ln>
            <a:effectLst/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rot="0" spcFirstLastPara="0" vert="horz" wrap="square" lIns="91440" tIns="45720" rIns="91440" bIns="45720" numCol="1" spcCol="0" rtlCol="0" fromWordArt="0" anchor="ctr" anchorCtr="0" forceAA="0" compatLnSpc="1">
              <a:prstTxWarp prst="textNoShape">
                <a:avLst/>
              </a:prstTxWarp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ysClr val="window" lastClr="FFFFFF"/>
                  </a:solidFill>
                  <a:latin typeface="Calibri" panose="020F0502020204030204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ysClr val="window" lastClr="FFFFFF"/>
                  </a:solidFill>
                  <a:latin typeface="Calibri" panose="020F0502020204030204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ysClr val="window" lastClr="FFFFFF"/>
                  </a:solidFill>
                  <a:latin typeface="Calibri" panose="020F0502020204030204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ysClr val="window" lastClr="FFFFFF"/>
                  </a:solidFill>
                  <a:latin typeface="Calibri" panose="020F0502020204030204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ysClr val="window" lastClr="FFFFFF"/>
                  </a:solidFill>
                  <a:latin typeface="Calibri" panose="020F0502020204030204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ysClr val="window" lastClr="FFFFFF"/>
                  </a:solidFill>
                  <a:latin typeface="Calibri" panose="020F0502020204030204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ysClr val="window" lastClr="FFFFFF"/>
                  </a:solidFill>
                  <a:latin typeface="Calibri" panose="020F0502020204030204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ysClr val="window" lastClr="FFFFFF"/>
                  </a:solidFill>
                  <a:latin typeface="Calibri" panose="020F0502020204030204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ysClr val="window" lastClr="FFFFFF"/>
                  </a:solidFill>
                  <a:latin typeface="Calibri" panose="020F0502020204030204"/>
                </a:defRPr>
              </a:lvl9pPr>
            </a:lstStyle>
            <a:p>
              <a:endParaRPr lang="en-US"/>
            </a:p>
          </xdr:txBody>
        </xdr:sp>
        <xdr:sp macro="" textlink="">
          <xdr:nvSpPr>
            <xdr:cNvPr id="7" name="Text Box 28">
              <a:extLst>
                <a:ext uri="{FF2B5EF4-FFF2-40B4-BE49-F238E27FC236}">
                  <a16:creationId xmlns:a16="http://schemas.microsoft.com/office/drawing/2014/main" id="{EEF19897-6162-1EDD-919E-33910DF996EF}"/>
                </a:ext>
              </a:extLst>
            </xdr:cNvPr>
            <xdr:cNvSpPr txBox="1"/>
          </xdr:nvSpPr>
          <xdr:spPr>
            <a:xfrm>
              <a:off x="906249" y="307074"/>
              <a:ext cx="1695450" cy="371475"/>
            </a:xfrm>
            <a:prstGeom prst="rect">
              <a:avLst/>
            </a:prstGeom>
            <a:noFill/>
            <a:ln w="6350">
              <a:noFill/>
            </a:ln>
            <a:effectLst/>
          </xdr:spPr>
          <xdr:style>
            <a:lnRef idx="0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dk1"/>
            </a:fontRef>
          </xdr:style>
          <xdr:txBody>
            <a:bodyPr rot="0" spcFirstLastPara="0" vert="horz" wrap="square" lIns="91440" tIns="45720" rIns="91440" bIns="45720" numCol="1" spcCol="0" rtlCol="0" fromWordArt="0" anchor="t" anchorCtr="0" forceAA="0" compatLnSpc="1">
              <a:prstTxWarp prst="textNoShape">
                <a:avLst/>
              </a:prstTxWarp>
              <a:noAutofit/>
            </a:bodyPr>
            <a:lstStyle>
              <a:defPPr>
                <a:defRPr lang="en-US"/>
              </a:defPPr>
              <a:lvl1pPr marL="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Calibri" panose="020F0502020204030204"/>
                </a:defRPr>
              </a:lvl1pPr>
              <a:lvl2pPr marL="4572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Calibri" panose="020F0502020204030204"/>
                </a:defRPr>
              </a:lvl2pPr>
              <a:lvl3pPr marL="9144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Calibri" panose="020F0502020204030204"/>
                </a:defRPr>
              </a:lvl3pPr>
              <a:lvl4pPr marL="13716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Calibri" panose="020F0502020204030204"/>
                </a:defRPr>
              </a:lvl4pPr>
              <a:lvl5pPr marL="18288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Calibri" panose="020F0502020204030204"/>
                </a:defRPr>
              </a:lvl5pPr>
              <a:lvl6pPr marL="22860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Calibri" panose="020F0502020204030204"/>
                </a:defRPr>
              </a:lvl6pPr>
              <a:lvl7pPr marL="27432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Calibri" panose="020F0502020204030204"/>
                </a:defRPr>
              </a:lvl7pPr>
              <a:lvl8pPr marL="32004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Calibri" panose="020F0502020204030204"/>
                </a:defRPr>
              </a:lvl8pPr>
              <a:lvl9pPr marL="3657600" algn="l" defTabSz="914400" rtl="0" eaLnBrk="1" latinLnBrk="0" hangingPunct="1">
                <a:defRPr sz="1800" kern="1200">
                  <a:solidFill>
                    <a:sysClr val="windowText" lastClr="000000"/>
                  </a:solidFill>
                  <a:latin typeface="Calibri" panose="020F0502020204030204"/>
                </a:defRPr>
              </a:lvl9pPr>
            </a:lstStyle>
            <a:p>
              <a:pPr marL="0" marR="0">
                <a:lnSpc>
                  <a:spcPct val="107000"/>
                </a:lnSpc>
                <a:spcBef>
                  <a:spcPts val="0"/>
                </a:spcBef>
                <a:spcAft>
                  <a:spcPts val="800"/>
                </a:spcAft>
              </a:pPr>
              <a:r>
                <a:rPr lang="en-US" sz="1600" b="1">
                  <a:solidFill>
                    <a:srgbClr val="FFFFFF"/>
                  </a:solidFill>
                  <a:effectLst/>
                  <a:latin typeface="Times New Roman" panose="02020603050405020304" pitchFamily="18" charset="0"/>
                  <a:ea typeface="Calibri" panose="020F0502020204030204" pitchFamily="34" charset="0"/>
                  <a:cs typeface="Arial" panose="020B0604020202020204" pitchFamily="34" charset="0"/>
                </a:rPr>
                <a:t>@engaalzahrani</a:t>
              </a:r>
              <a:endParaRPr lang="en-US" sz="1200">
                <a:effectLst/>
                <a:ea typeface="Calibri" panose="020F0502020204030204" pitchFamily="34" charset="0"/>
                <a:cs typeface="Arial" panose="020B0604020202020204" pitchFamily="34" charset="0"/>
              </a:endParaRPr>
            </a:p>
          </xdr:txBody>
        </xdr:sp>
      </xdr:grpSp>
      <xdr:pic>
        <xdr:nvPicPr>
          <xdr:cNvPr id="4" name="Picture 3">
            <a:extLst>
              <a:ext uri="{FF2B5EF4-FFF2-40B4-BE49-F238E27FC236}">
                <a16:creationId xmlns:a16="http://schemas.microsoft.com/office/drawing/2014/main" id="{5DFB2671-E982-45D9-A11E-F40082CAEECF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duotone>
              <a:srgbClr val="E7E6E6">
                <a:shade val="45000"/>
                <a:satMod val="135000"/>
              </a:srgbClr>
              <a:prstClr val="white"/>
            </a:duotone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 bwMode="auto">
          <a:xfrm>
            <a:off x="140251" y="5979768"/>
            <a:ext cx="507419" cy="882329"/>
          </a:xfrm>
          <a:prstGeom prst="rect">
            <a:avLst/>
          </a:prstGeom>
          <a:ln>
            <a:noFill/>
          </a:ln>
          <a:extLst>
            <a:ext uri="{53640926-AAD7-44D8-BBD7-CCE9431645EC}">
              <a14:shadowObscured xmlns:a14="http://schemas.microsoft.com/office/drawing/2010/main"/>
            </a:ext>
          </a:extLst>
        </xdr:spPr>
      </xdr:pic>
      <xdr:pic>
        <xdr:nvPicPr>
          <xdr:cNvPr id="5" name="Picture 4" descr="A black x on a black background&#10;&#10;Description automatically generated">
            <a:extLst>
              <a:ext uri="{FF2B5EF4-FFF2-40B4-BE49-F238E27FC236}">
                <a16:creationId xmlns:a16="http://schemas.microsoft.com/office/drawing/2014/main" id="{06B8D1A8-BD8C-5A59-B187-5F16E7FEE977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2" cstate="print">
            <a:lum bright="70000" contrast="-70000"/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8618" t="10618" r="28896" b="11372"/>
          <a:stretch/>
        </xdr:blipFill>
        <xdr:spPr>
          <a:xfrm>
            <a:off x="663281" y="6454889"/>
            <a:ext cx="304588" cy="314735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15E3D4-1298-4808-BD2F-70F01973B533}">
  <dimension ref="A1:I35"/>
  <sheetViews>
    <sheetView showGridLines="0" rightToLeft="1" tabSelected="1" zoomScale="80" zoomScaleNormal="80" workbookViewId="0">
      <selection activeCell="H31" sqref="H31"/>
    </sheetView>
  </sheetViews>
  <sheetFormatPr defaultRowHeight="14.4" x14ac:dyDescent="0.3"/>
  <cols>
    <col min="1" max="1" width="2.6640625" customWidth="1"/>
    <col min="2" max="2" width="5.21875" customWidth="1"/>
    <col min="3" max="3" width="74.6640625" customWidth="1"/>
    <col min="4" max="4" width="16.44140625" customWidth="1"/>
    <col min="5" max="5" width="8.5546875" customWidth="1"/>
    <col min="6" max="6" width="14.6640625" customWidth="1"/>
    <col min="7" max="7" width="32" customWidth="1"/>
    <col min="8" max="8" width="58.33203125" customWidth="1"/>
    <col min="9" max="9" width="43.5546875" customWidth="1"/>
  </cols>
  <sheetData>
    <row r="1" spans="1:9" ht="36" customHeight="1" x14ac:dyDescent="0.3">
      <c r="A1" s="23" t="s">
        <v>4</v>
      </c>
      <c r="B1" s="23"/>
      <c r="C1" s="23"/>
      <c r="D1" s="23"/>
      <c r="E1" s="23"/>
      <c r="F1" s="23"/>
      <c r="G1" s="23"/>
      <c r="H1" s="23"/>
      <c r="I1" s="23"/>
    </row>
    <row r="2" spans="1:9" ht="6.6" customHeight="1" x14ac:dyDescent="0.3">
      <c r="A2" s="36"/>
      <c r="B2" s="36"/>
      <c r="C2" s="36"/>
      <c r="D2" s="36"/>
      <c r="E2" s="36"/>
      <c r="F2" s="36"/>
      <c r="G2" s="36"/>
      <c r="H2" s="36"/>
      <c r="I2" s="36"/>
    </row>
    <row r="3" spans="1:9" ht="27.6" customHeight="1" x14ac:dyDescent="0.3">
      <c r="A3" s="9"/>
      <c r="B3" s="14" t="s">
        <v>21</v>
      </c>
      <c r="C3" s="27" t="s">
        <v>23</v>
      </c>
      <c r="D3" s="27"/>
      <c r="E3" s="27"/>
      <c r="F3" s="27"/>
      <c r="G3" s="27"/>
      <c r="H3" s="27"/>
      <c r="I3" s="27"/>
    </row>
    <row r="4" spans="1:9" ht="4.8" customHeight="1" x14ac:dyDescent="0.3">
      <c r="B4" s="6"/>
    </row>
    <row r="5" spans="1:9" ht="107.4" customHeight="1" x14ac:dyDescent="0.3">
      <c r="A5" s="5"/>
      <c r="B5" s="16" t="s">
        <v>3</v>
      </c>
      <c r="C5" s="16" t="s">
        <v>0</v>
      </c>
      <c r="D5" s="32" t="s">
        <v>1</v>
      </c>
      <c r="E5" s="33"/>
      <c r="F5" s="34"/>
      <c r="G5" s="16" t="s">
        <v>2</v>
      </c>
      <c r="H5" s="17" t="s">
        <v>61</v>
      </c>
      <c r="I5" s="16" t="s">
        <v>29</v>
      </c>
    </row>
    <row r="6" spans="1:9" ht="42" customHeight="1" x14ac:dyDescent="0.3">
      <c r="A6" s="5"/>
      <c r="B6" s="2">
        <v>1</v>
      </c>
      <c r="C6" s="41" t="s">
        <v>5</v>
      </c>
      <c r="D6" s="4">
        <v>120</v>
      </c>
      <c r="E6" s="1" t="s">
        <v>40</v>
      </c>
      <c r="F6" s="15" t="s">
        <v>43</v>
      </c>
      <c r="G6" s="42">
        <f>IF(F6="اليوم", D6*365, IF(F6="الأسبوع", D6*52, IF(F6="الشهر",D6*12,IF(F6="الربع السنة", D6*4,IF(F6="النصف السنة",D6*2,D6*1)))))</f>
        <v>1440</v>
      </c>
      <c r="H6" s="43">
        <v>1.5</v>
      </c>
      <c r="I6" s="42">
        <f>G6*H6</f>
        <v>2160</v>
      </c>
    </row>
    <row r="7" spans="1:9" ht="42" customHeight="1" x14ac:dyDescent="0.3">
      <c r="A7" s="5"/>
      <c r="B7" s="2">
        <v>2</v>
      </c>
      <c r="C7" s="41" t="s">
        <v>8</v>
      </c>
      <c r="D7" s="4">
        <v>1</v>
      </c>
      <c r="E7" s="1" t="s">
        <v>40</v>
      </c>
      <c r="F7" s="15" t="s">
        <v>46</v>
      </c>
      <c r="G7" s="42">
        <f t="shared" ref="G7:G15" si="0">IF(F7="اليوم", D7*365, IF(F7="الأسبوع", D7*52, IF(F7="الشهر",D7*12,IF(F7="الربع السنة", D7*4,IF(F7="النصف السنة",D7*2,D7*1)))))</f>
        <v>1</v>
      </c>
      <c r="H7" s="43">
        <v>25</v>
      </c>
      <c r="I7" s="42">
        <f t="shared" ref="I7:I15" si="1">G7*H7</f>
        <v>25</v>
      </c>
    </row>
    <row r="8" spans="1:9" ht="42" customHeight="1" x14ac:dyDescent="0.3">
      <c r="A8" s="5"/>
      <c r="B8" s="2">
        <v>3</v>
      </c>
      <c r="C8" s="41" t="s">
        <v>14</v>
      </c>
      <c r="D8" s="4">
        <v>15</v>
      </c>
      <c r="E8" s="1" t="s">
        <v>40</v>
      </c>
      <c r="F8" s="15" t="s">
        <v>44</v>
      </c>
      <c r="G8" s="42">
        <f t="shared" si="0"/>
        <v>60</v>
      </c>
      <c r="H8" s="43">
        <v>30</v>
      </c>
      <c r="I8" s="42">
        <f t="shared" si="1"/>
        <v>1800</v>
      </c>
    </row>
    <row r="9" spans="1:9" ht="42" customHeight="1" x14ac:dyDescent="0.3">
      <c r="A9" s="5"/>
      <c r="B9" s="2">
        <v>4</v>
      </c>
      <c r="C9" s="41" t="s">
        <v>16</v>
      </c>
      <c r="D9" s="4">
        <v>5</v>
      </c>
      <c r="E9" s="1" t="s">
        <v>40</v>
      </c>
      <c r="F9" s="15" t="s">
        <v>44</v>
      </c>
      <c r="G9" s="42">
        <f t="shared" si="0"/>
        <v>20</v>
      </c>
      <c r="H9" s="43">
        <v>14</v>
      </c>
      <c r="I9" s="42">
        <f t="shared" si="1"/>
        <v>280</v>
      </c>
    </row>
    <row r="10" spans="1:9" ht="42" customHeight="1" x14ac:dyDescent="0.3">
      <c r="A10" s="5"/>
      <c r="B10" s="2">
        <v>5</v>
      </c>
      <c r="C10" s="3"/>
      <c r="D10" s="40">
        <v>0</v>
      </c>
      <c r="E10" s="1" t="s">
        <v>40</v>
      </c>
      <c r="F10" s="4"/>
      <c r="G10" s="42">
        <f t="shared" si="0"/>
        <v>0</v>
      </c>
      <c r="H10" s="4"/>
      <c r="I10" s="42">
        <f t="shared" si="1"/>
        <v>0</v>
      </c>
    </row>
    <row r="11" spans="1:9" ht="42" customHeight="1" x14ac:dyDescent="0.3">
      <c r="A11" s="5"/>
      <c r="B11" s="2">
        <v>6</v>
      </c>
      <c r="C11" s="3"/>
      <c r="D11" s="40">
        <v>0</v>
      </c>
      <c r="E11" s="1" t="s">
        <v>40</v>
      </c>
      <c r="F11" s="4"/>
      <c r="G11" s="42">
        <f t="shared" si="0"/>
        <v>0</v>
      </c>
      <c r="H11" s="4"/>
      <c r="I11" s="42">
        <f t="shared" si="1"/>
        <v>0</v>
      </c>
    </row>
    <row r="12" spans="1:9" ht="42" customHeight="1" x14ac:dyDescent="0.3">
      <c r="A12" s="5"/>
      <c r="B12" s="2">
        <v>7</v>
      </c>
      <c r="C12" s="3"/>
      <c r="D12" s="40">
        <v>0</v>
      </c>
      <c r="E12" s="1" t="s">
        <v>40</v>
      </c>
      <c r="F12" s="4"/>
      <c r="G12" s="42">
        <f t="shared" si="0"/>
        <v>0</v>
      </c>
      <c r="H12" s="4"/>
      <c r="I12" s="42">
        <f t="shared" si="1"/>
        <v>0</v>
      </c>
    </row>
    <row r="13" spans="1:9" ht="42" customHeight="1" x14ac:dyDescent="0.3">
      <c r="A13" s="5"/>
      <c r="B13" s="2">
        <v>8</v>
      </c>
      <c r="C13" s="3"/>
      <c r="D13" s="40">
        <v>0</v>
      </c>
      <c r="E13" s="1" t="s">
        <v>40</v>
      </c>
      <c r="F13" s="4"/>
      <c r="G13" s="42">
        <f t="shared" si="0"/>
        <v>0</v>
      </c>
      <c r="H13" s="4"/>
      <c r="I13" s="42">
        <f t="shared" si="1"/>
        <v>0</v>
      </c>
    </row>
    <row r="14" spans="1:9" ht="42" customHeight="1" x14ac:dyDescent="0.3">
      <c r="A14" s="5"/>
      <c r="B14" s="2">
        <v>9</v>
      </c>
      <c r="C14" s="3"/>
      <c r="D14" s="40">
        <v>0</v>
      </c>
      <c r="E14" s="1" t="s">
        <v>40</v>
      </c>
      <c r="F14" s="4"/>
      <c r="G14" s="42">
        <f t="shared" si="0"/>
        <v>0</v>
      </c>
      <c r="H14" s="4"/>
      <c r="I14" s="42">
        <f t="shared" si="1"/>
        <v>0</v>
      </c>
    </row>
    <row r="15" spans="1:9" ht="42" customHeight="1" x14ac:dyDescent="0.3">
      <c r="B15" s="2">
        <v>10</v>
      </c>
      <c r="C15" s="3"/>
      <c r="D15" s="40">
        <v>0</v>
      </c>
      <c r="E15" s="1" t="s">
        <v>40</v>
      </c>
      <c r="F15" s="4"/>
      <c r="G15" s="42">
        <f t="shared" si="0"/>
        <v>0</v>
      </c>
      <c r="H15" s="4"/>
      <c r="I15" s="42">
        <f t="shared" si="1"/>
        <v>0</v>
      </c>
    </row>
    <row r="16" spans="1:9" ht="46.2" customHeight="1" x14ac:dyDescent="0.3">
      <c r="D16" s="11"/>
      <c r="E16" s="11"/>
      <c r="F16" s="11"/>
      <c r="G16" s="11"/>
      <c r="H16" s="12" t="s">
        <v>47</v>
      </c>
      <c r="I16" s="18">
        <f>SUM(I6:I15)</f>
        <v>4265</v>
      </c>
    </row>
    <row r="17" spans="1:9" ht="30.6" x14ac:dyDescent="1.05">
      <c r="A17" s="9"/>
      <c r="B17" s="13" t="s">
        <v>22</v>
      </c>
      <c r="C17" s="31" t="s">
        <v>26</v>
      </c>
      <c r="D17" s="31"/>
      <c r="E17" s="31"/>
      <c r="F17" s="31"/>
      <c r="G17" s="31"/>
      <c r="H17" s="31"/>
      <c r="I17" s="31"/>
    </row>
    <row r="19" spans="1:9" ht="44.4" customHeight="1" x14ac:dyDescent="0.3">
      <c r="C19" s="19" t="s">
        <v>48</v>
      </c>
      <c r="D19" s="19" t="s">
        <v>49</v>
      </c>
    </row>
    <row r="20" spans="1:9" ht="44.4" customHeight="1" x14ac:dyDescent="0.3">
      <c r="C20" s="21" t="s">
        <v>51</v>
      </c>
      <c r="D20" s="22">
        <v>365</v>
      </c>
    </row>
    <row r="21" spans="1:9" ht="44.4" customHeight="1" x14ac:dyDescent="0.3">
      <c r="C21" s="21" t="s">
        <v>52</v>
      </c>
      <c r="D21" s="2">
        <f>52*2</f>
        <v>104</v>
      </c>
      <c r="E21" s="20" t="s">
        <v>50</v>
      </c>
    </row>
    <row r="22" spans="1:9" ht="44.4" customHeight="1" x14ac:dyDescent="0.3">
      <c r="C22" s="21" t="s">
        <v>53</v>
      </c>
      <c r="D22" s="2">
        <v>22</v>
      </c>
      <c r="E22" s="20" t="s">
        <v>50</v>
      </c>
    </row>
    <row r="23" spans="1:9" ht="44.4" customHeight="1" x14ac:dyDescent="0.3">
      <c r="C23" s="21" t="s">
        <v>56</v>
      </c>
      <c r="D23" s="2">
        <f>(4+4+1+1)</f>
        <v>10</v>
      </c>
      <c r="E23" s="20" t="s">
        <v>50</v>
      </c>
    </row>
    <row r="24" spans="1:9" ht="44.4" customHeight="1" x14ac:dyDescent="0.3">
      <c r="C24" s="21" t="s">
        <v>55</v>
      </c>
      <c r="D24" s="2">
        <v>0</v>
      </c>
      <c r="E24" s="20" t="s">
        <v>50</v>
      </c>
    </row>
    <row r="25" spans="1:9" ht="44.4" customHeight="1" x14ac:dyDescent="0.3">
      <c r="C25" s="21" t="s">
        <v>54</v>
      </c>
      <c r="D25" s="22">
        <f>D20-D21-D22-D23-D24</f>
        <v>229</v>
      </c>
    </row>
    <row r="26" spans="1:9" ht="28.2" customHeight="1" x14ac:dyDescent="0.3"/>
    <row r="27" spans="1:9" ht="30.6" x14ac:dyDescent="1.05">
      <c r="B27" s="13" t="s">
        <v>25</v>
      </c>
      <c r="C27" s="31" t="s">
        <v>24</v>
      </c>
      <c r="D27" s="31"/>
      <c r="E27" s="31"/>
      <c r="F27" s="31"/>
      <c r="G27" s="31"/>
      <c r="H27" s="31"/>
      <c r="I27" s="31"/>
    </row>
    <row r="28" spans="1:9" ht="30.6" x14ac:dyDescent="1.05">
      <c r="B28" s="13"/>
      <c r="C28" s="19" t="s">
        <v>48</v>
      </c>
      <c r="D28" s="19" t="s">
        <v>49</v>
      </c>
      <c r="E28" s="7"/>
      <c r="F28" s="7"/>
      <c r="G28" s="7"/>
      <c r="H28" s="7"/>
      <c r="I28" s="7"/>
    </row>
    <row r="29" spans="1:9" ht="30.6" x14ac:dyDescent="1.05">
      <c r="B29" s="13"/>
      <c r="C29" s="21" t="s">
        <v>54</v>
      </c>
      <c r="D29" s="22">
        <f>D25</f>
        <v>229</v>
      </c>
      <c r="E29" s="7"/>
      <c r="F29" s="7"/>
      <c r="G29" s="7"/>
      <c r="H29" s="7"/>
      <c r="I29" s="7"/>
    </row>
    <row r="30" spans="1:9" ht="30.6" x14ac:dyDescent="1.05">
      <c r="B30" s="13"/>
      <c r="C30" s="21" t="s">
        <v>57</v>
      </c>
      <c r="D30" s="2">
        <v>8</v>
      </c>
      <c r="E30" s="7"/>
      <c r="F30" s="7"/>
      <c r="G30" s="7"/>
      <c r="H30" s="7"/>
      <c r="I30" s="7"/>
    </row>
    <row r="31" spans="1:9" ht="30.6" x14ac:dyDescent="1.05">
      <c r="B31" s="13"/>
      <c r="C31" s="21" t="s">
        <v>58</v>
      </c>
      <c r="D31" s="35">
        <v>0.6</v>
      </c>
      <c r="E31" s="7"/>
      <c r="F31" s="7"/>
      <c r="G31" s="7"/>
      <c r="H31" s="7"/>
      <c r="I31" s="7"/>
    </row>
    <row r="32" spans="1:9" ht="30.6" x14ac:dyDescent="1.05">
      <c r="B32" s="13"/>
      <c r="C32" s="21" t="s">
        <v>59</v>
      </c>
      <c r="D32" s="37">
        <f>D29*D30*D31</f>
        <v>1099.2</v>
      </c>
      <c r="E32" s="7"/>
      <c r="F32" s="7"/>
      <c r="G32" s="7"/>
      <c r="H32" s="7"/>
      <c r="I32" s="7"/>
    </row>
    <row r="33" spans="2:9" ht="30.6" x14ac:dyDescent="1.05">
      <c r="B33" s="13"/>
      <c r="C33" s="7"/>
      <c r="D33" s="7"/>
      <c r="E33" s="7"/>
      <c r="F33" s="7"/>
      <c r="G33" s="7"/>
      <c r="H33" s="7"/>
      <c r="I33" s="7"/>
    </row>
    <row r="34" spans="2:9" ht="30.6" x14ac:dyDescent="1.05">
      <c r="B34" s="13" t="s">
        <v>27</v>
      </c>
      <c r="C34" s="31" t="s">
        <v>28</v>
      </c>
      <c r="D34" s="31"/>
      <c r="E34" s="31"/>
      <c r="F34" s="31"/>
      <c r="G34" s="31"/>
      <c r="H34" s="31"/>
      <c r="I34" s="31"/>
    </row>
    <row r="35" spans="2:9" ht="35.4" x14ac:dyDescent="0.3">
      <c r="C35" s="39" t="s">
        <v>60</v>
      </c>
      <c r="D35" s="44">
        <f>I16/D32</f>
        <v>3.88009461426492</v>
      </c>
      <c r="E35" s="38"/>
      <c r="F35" s="38"/>
      <c r="G35" s="38"/>
      <c r="H35" s="38"/>
      <c r="I35" s="38"/>
    </row>
  </sheetData>
  <mergeCells count="6">
    <mergeCell ref="C34:I34"/>
    <mergeCell ref="D5:F5"/>
    <mergeCell ref="A1:I1"/>
    <mergeCell ref="C3:I3"/>
    <mergeCell ref="C17:I17"/>
    <mergeCell ref="C27:I27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FD0920B-A86C-4DB8-AF6B-F1AB832F0A38}">
          <x14:formula1>
            <xm:f>Sheet3!$A$1:$A$6</xm:f>
          </x14:formula1>
          <xm:sqref>F6:F15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50E1F9-8A9A-44C4-85F2-2B90C0903555}">
  <dimension ref="A1:G20"/>
  <sheetViews>
    <sheetView showGridLines="0" rightToLeft="1" topLeftCell="A10" zoomScale="80" zoomScaleNormal="80" workbookViewId="0">
      <selection activeCell="C9" sqref="C9"/>
    </sheetView>
  </sheetViews>
  <sheetFormatPr defaultRowHeight="14.4" x14ac:dyDescent="0.3"/>
  <cols>
    <col min="1" max="1" width="2.6640625" customWidth="1"/>
    <col min="2" max="2" width="5.21875" customWidth="1"/>
    <col min="3" max="3" width="74.44140625" customWidth="1"/>
    <col min="4" max="4" width="35.21875" customWidth="1"/>
    <col min="5" max="5" width="34.77734375" customWidth="1"/>
    <col min="6" max="6" width="41.109375" customWidth="1"/>
    <col min="7" max="7" width="41.44140625" customWidth="1"/>
  </cols>
  <sheetData>
    <row r="1" spans="1:7" ht="36" customHeight="1" x14ac:dyDescent="0.3">
      <c r="A1" s="23" t="s">
        <v>4</v>
      </c>
      <c r="B1" s="23"/>
      <c r="C1" s="23"/>
      <c r="D1" s="23"/>
      <c r="E1" s="23"/>
      <c r="F1" s="23"/>
      <c r="G1" s="23"/>
    </row>
    <row r="2" spans="1:7" ht="6.6" customHeight="1" x14ac:dyDescent="0.3">
      <c r="A2" s="8"/>
      <c r="B2" s="8"/>
      <c r="C2" s="8"/>
      <c r="D2" s="8"/>
      <c r="E2" s="8"/>
      <c r="F2" s="8"/>
      <c r="G2" s="8"/>
    </row>
    <row r="3" spans="1:7" ht="30" customHeight="1" x14ac:dyDescent="0.3">
      <c r="A3" s="24" t="s">
        <v>38</v>
      </c>
      <c r="B3" s="25"/>
      <c r="C3" s="25"/>
      <c r="D3" s="25"/>
      <c r="E3" s="25"/>
      <c r="F3" s="25"/>
      <c r="G3" s="26"/>
    </row>
    <row r="4" spans="1:7" ht="9" customHeight="1" x14ac:dyDescent="0.3">
      <c r="A4" s="10"/>
      <c r="B4" s="10"/>
      <c r="C4" s="10"/>
      <c r="D4" s="10"/>
      <c r="E4" s="10"/>
      <c r="F4" s="10"/>
      <c r="G4" s="10"/>
    </row>
    <row r="5" spans="1:7" ht="27.6" customHeight="1" x14ac:dyDescent="0.3">
      <c r="A5" s="9"/>
      <c r="B5" s="14" t="s">
        <v>21</v>
      </c>
      <c r="C5" s="27" t="s">
        <v>23</v>
      </c>
      <c r="D5" s="27"/>
      <c r="E5" s="27"/>
      <c r="F5" s="27"/>
      <c r="G5" s="27"/>
    </row>
    <row r="6" spans="1:7" ht="4.8" customHeight="1" x14ac:dyDescent="0.3">
      <c r="B6" s="6"/>
    </row>
    <row r="7" spans="1:7" ht="41.4" customHeight="1" x14ac:dyDescent="0.3">
      <c r="A7" s="5"/>
      <c r="B7" s="1" t="s">
        <v>3</v>
      </c>
      <c r="C7" s="1" t="s">
        <v>0</v>
      </c>
      <c r="D7" s="1" t="s">
        <v>1</v>
      </c>
      <c r="E7" s="1" t="s">
        <v>2</v>
      </c>
      <c r="F7" s="1" t="s">
        <v>30</v>
      </c>
      <c r="G7" s="1" t="s">
        <v>29</v>
      </c>
    </row>
    <row r="8" spans="1:7" ht="34.950000000000003" customHeight="1" x14ac:dyDescent="0.3">
      <c r="A8" s="5"/>
      <c r="B8" s="2">
        <v>1</v>
      </c>
      <c r="C8" s="3" t="s">
        <v>5</v>
      </c>
      <c r="D8" s="4" t="s">
        <v>6</v>
      </c>
      <c r="E8" s="4" t="s">
        <v>7</v>
      </c>
      <c r="F8" s="4" t="s">
        <v>11</v>
      </c>
      <c r="G8" s="4" t="s">
        <v>10</v>
      </c>
    </row>
    <row r="9" spans="1:7" ht="34.950000000000003" customHeight="1" x14ac:dyDescent="0.3">
      <c r="A9" s="5"/>
      <c r="B9" s="2">
        <v>2</v>
      </c>
      <c r="C9" s="3" t="s">
        <v>8</v>
      </c>
      <c r="D9" s="4" t="s">
        <v>12</v>
      </c>
      <c r="E9" s="4" t="s">
        <v>9</v>
      </c>
      <c r="F9" s="4" t="s">
        <v>31</v>
      </c>
      <c r="G9" s="4" t="s">
        <v>36</v>
      </c>
    </row>
    <row r="10" spans="1:7" ht="34.950000000000003" customHeight="1" x14ac:dyDescent="0.3">
      <c r="A10" s="5"/>
      <c r="B10" s="2">
        <v>3</v>
      </c>
      <c r="C10" s="3" t="s">
        <v>14</v>
      </c>
      <c r="D10" s="4" t="s">
        <v>13</v>
      </c>
      <c r="E10" s="4" t="s">
        <v>15</v>
      </c>
      <c r="F10" s="4" t="s">
        <v>32</v>
      </c>
      <c r="G10" s="4" t="s">
        <v>33</v>
      </c>
    </row>
    <row r="11" spans="1:7" ht="34.950000000000003" customHeight="1" x14ac:dyDescent="0.3">
      <c r="B11" s="2">
        <v>4</v>
      </c>
      <c r="C11" s="3" t="s">
        <v>16</v>
      </c>
      <c r="D11" s="4" t="s">
        <v>13</v>
      </c>
      <c r="E11" s="4" t="s">
        <v>17</v>
      </c>
      <c r="F11" s="4" t="s">
        <v>18</v>
      </c>
      <c r="G11" s="4" t="s">
        <v>19</v>
      </c>
    </row>
    <row r="12" spans="1:7" ht="30.6" x14ac:dyDescent="0.3">
      <c r="D12" s="11"/>
      <c r="E12" s="11"/>
      <c r="F12" s="12" t="s">
        <v>20</v>
      </c>
      <c r="G12" s="12" t="s">
        <v>34</v>
      </c>
    </row>
    <row r="13" spans="1:7" ht="30.6" x14ac:dyDescent="1.05">
      <c r="A13" s="9"/>
      <c r="B13" s="13" t="s">
        <v>22</v>
      </c>
      <c r="C13" s="31" t="s">
        <v>26</v>
      </c>
      <c r="D13" s="31"/>
      <c r="E13" s="31"/>
      <c r="F13" s="31"/>
      <c r="G13" s="31"/>
    </row>
    <row r="14" spans="1:7" ht="39" customHeight="1" x14ac:dyDescent="0.3">
      <c r="C14" s="28" t="s">
        <v>37</v>
      </c>
      <c r="D14" s="29"/>
      <c r="E14" s="29"/>
      <c r="F14" s="29"/>
      <c r="G14" s="30"/>
    </row>
    <row r="16" spans="1:7" ht="30.6" x14ac:dyDescent="1.05">
      <c r="B16" s="13" t="s">
        <v>25</v>
      </c>
      <c r="C16" s="31" t="s">
        <v>24</v>
      </c>
      <c r="D16" s="31"/>
      <c r="E16" s="31"/>
      <c r="F16" s="31"/>
      <c r="G16" s="31"/>
    </row>
    <row r="17" spans="2:7" ht="30.6" x14ac:dyDescent="0.3">
      <c r="C17" s="28" t="s">
        <v>39</v>
      </c>
      <c r="D17" s="29"/>
      <c r="E17" s="29"/>
      <c r="F17" s="29"/>
      <c r="G17" s="30"/>
    </row>
    <row r="19" spans="2:7" ht="30.6" x14ac:dyDescent="1.05">
      <c r="B19" s="13" t="s">
        <v>27</v>
      </c>
      <c r="C19" s="31" t="s">
        <v>28</v>
      </c>
      <c r="D19" s="31"/>
      <c r="E19" s="31"/>
      <c r="F19" s="31"/>
      <c r="G19" s="31"/>
    </row>
    <row r="20" spans="2:7" ht="30.6" x14ac:dyDescent="0.3">
      <c r="C20" s="28" t="s">
        <v>35</v>
      </c>
      <c r="D20" s="29"/>
      <c r="E20" s="29"/>
      <c r="F20" s="29"/>
      <c r="G20" s="30"/>
    </row>
  </sheetData>
  <mergeCells count="9">
    <mergeCell ref="A1:G1"/>
    <mergeCell ref="A3:G3"/>
    <mergeCell ref="C5:G5"/>
    <mergeCell ref="C20:G20"/>
    <mergeCell ref="C13:G13"/>
    <mergeCell ref="C14:G14"/>
    <mergeCell ref="C16:G16"/>
    <mergeCell ref="C17:G17"/>
    <mergeCell ref="C19:G1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4F23A-DA73-4DEE-8E40-0ECE3EB05052}">
  <dimension ref="A1:A6"/>
  <sheetViews>
    <sheetView rightToLeft="1" workbookViewId="0">
      <selection activeCell="A9" sqref="A9"/>
    </sheetView>
  </sheetViews>
  <sheetFormatPr defaultRowHeight="14.4" x14ac:dyDescent="0.3"/>
  <cols>
    <col min="1" max="1" width="11.33203125" customWidth="1"/>
  </cols>
  <sheetData>
    <row r="1" spans="1:1" x14ac:dyDescent="0.3">
      <c r="A1" t="s">
        <v>42</v>
      </c>
    </row>
    <row r="2" spans="1:1" x14ac:dyDescent="0.3">
      <c r="A2" t="s">
        <v>41</v>
      </c>
    </row>
    <row r="3" spans="1:1" x14ac:dyDescent="0.3">
      <c r="A3" t="s">
        <v>43</v>
      </c>
    </row>
    <row r="4" spans="1:1" x14ac:dyDescent="0.3">
      <c r="A4" t="s">
        <v>44</v>
      </c>
    </row>
    <row r="5" spans="1:1" x14ac:dyDescent="0.3">
      <c r="A5" t="s">
        <v>45</v>
      </c>
    </row>
    <row r="6" spans="1:1" x14ac:dyDescent="0.3">
      <c r="A6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تحليل عبء العمل_الحاسبة</vt:lpstr>
      <vt:lpstr>تحليل عبء العمل_الخطوات بمثال</vt:lpstr>
      <vt:lpstr>Sheet3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(6D) Mohanned Ahmed G Alzahrani</dc:creator>
  <cp:lastModifiedBy>ahmed Alzahrani</cp:lastModifiedBy>
  <dcterms:created xsi:type="dcterms:W3CDTF">2023-10-30T08:10:55Z</dcterms:created>
  <dcterms:modified xsi:type="dcterms:W3CDTF">2023-10-31T06:40:47Z</dcterms:modified>
</cp:coreProperties>
</file>